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Incident &amp; Spill Log" sheetId="2" state="visible" r:id="rId2"/>
    <sheet xmlns:r="http://schemas.openxmlformats.org/officeDocument/2006/relationships" name="Spill Report Details" sheetId="3" state="visible" r:id="rId3"/>
    <sheet xmlns:r="http://schemas.openxmlformats.org/officeDocument/2006/relationships" name="Investigation &amp; Root Cause" sheetId="4" state="visible" r:id="rId4"/>
    <sheet xmlns:r="http://schemas.openxmlformats.org/officeDocument/2006/relationships" name="Corrective Action Tracker" sheetId="5" state="visible" r:id="rId5"/>
    <sheet xmlns:r="http://schemas.openxmlformats.org/officeDocument/2006/relationships" name="Regulatory Notifications" sheetId="6" state="visible" r:id="rId6"/>
    <sheet xmlns:r="http://schemas.openxmlformats.org/officeDocument/2006/relationships" name="Waste Recovery &amp; Disposal" sheetId="7" state="visible" r:id="rId7"/>
    <sheet xmlns:r="http://schemas.openxmlformats.org/officeDocument/2006/relationships" name="Evidence Register" sheetId="8" state="visible" r:id="rId8"/>
    <sheet xmlns:r="http://schemas.openxmlformats.org/officeDocument/2006/relationships" name="Dashboard" sheetId="9" state="visible" r:id="rId9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color theme="1"/>
      <sz val="11"/>
    </font>
    <font>
      <name val="Inter"/>
      <b val="1"/>
      <sz val="12"/>
    </font>
    <font>
      <name val="Inter"/>
      <b val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Incidents by Type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Dashboard!$D$7:$D$15</f>
              <strCache>
                <ptCount val="9"/>
                <pt idx="0">
                  <v>Spill- Fuel</v>
                </pt>
                <pt idx="1">
                  <v>Spill- Oil</v>
                </pt>
                <pt idx="2">
                  <v>Spill- Chemical</v>
                </pt>
                <pt idx="3">
                  <v>Stormwater Discharge</v>
                </pt>
                <pt idx="4">
                  <v>Air/Dust Exceedance</v>
                </pt>
                <pt idx="5">
                  <v>Noise/Vibration Exceedance</v>
                </pt>
                <pt idx="6">
                  <v>Waste Non-Compliance</v>
                </pt>
                <pt idx="7">
                  <v>Wildlife/Vegetation</v>
                </pt>
                <pt idx="8">
                  <v>Other</v>
                </pt>
              </strCache>
            </strRef>
          </cat>
          <val>
            <numRef>
              <f>Dashboard!$E$7:$E$15</f>
              <numCache>
                <formatCode>General</formatCode>
                <ptCount val="9"/>
                <pt idx="0">
                  <v>1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1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Type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Days to Close Trend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'Incident &amp; Spill Log'!$A$4:$A$23</f>
              <strCache>
                <ptCount val="4"/>
                <pt idx="1">
                  <v>Incident ID</v>
                </pt>
                <pt idx="2">
                  <v>ENV-INC-001</v>
                </pt>
                <pt idx="3">
                  <v>ENV-INC-002</v>
                </pt>
              </strCache>
            </strRef>
          </cat>
          <val>
            <numRef>
              <f>'Incident &amp; Spill Log'!$P$4:$P$23</f>
              <numCache>
                <formatCode>General</formatCode>
                <ptCount val="20"/>
                <pt idx="1">
                  <v>0</v>
                </pt>
                <pt idx="2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Incident #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Dashboard!$D$20:$D$23</f>
              <strCache>
                <ptCount val="4"/>
                <pt idx="0">
                  <v>Open</v>
                </pt>
                <pt idx="1">
                  <v>Closed</v>
                </pt>
                <pt idx="2">
                  <v>Pending</v>
                </pt>
                <pt idx="3">
                  <v>Monitoring</v>
                </pt>
              </strCache>
            </strRef>
          </cat>
          <val>
            <numRef>
              <f>Dashboard!$E$20:$E$23</f>
              <numCache>
                <formatCode>General</formatCode>
                <ptCount val="4"/>
                <pt idx="0">
                  <v>1</v>
                </pt>
                <pt idx="1">
                  <v>1</v>
                </pt>
                <pt idx="2">
                  <v>0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ENVIRONMENTAL INCIDENT SPILL LOG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STV-ENV-REG-010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tabSelected="1" workbookViewId="0">
      <pane ySplit="3" topLeftCell="A4" activePane="bottomLeft" state="frozen"/>
      <selection pane="bottomLeft" activeCell="A1" sqref="A1:K1"/>
    </sheetView>
  </sheetViews>
  <sheetFormatPr baseColWidth="10" defaultColWidth="8.83203125" defaultRowHeight="15"/>
  <cols>
    <col width="22" customWidth="1" style="3" min="1" max="16"/>
  </cols>
  <sheetData>
    <row r="1" ht="19" customHeight="1" s="3">
      <c r="A1" s="19" t="inlineStr">
        <is>
          <t>STRAVIK CONSTRUCTION SERVICES INC.</t>
        </is>
      </c>
      <c r="L1" s="20" t="n"/>
      <c r="M1" s="20" t="n"/>
      <c r="N1" s="20" t="n"/>
      <c r="O1" s="20" t="n"/>
      <c r="P1" s="20" t="n"/>
    </row>
    <row r="2" ht="16" customHeight="1" s="3">
      <c r="A2" s="21" t="inlineStr">
        <is>
          <t>ENVIRONMENTAL INCIDENT &amp; SPILL LOG</t>
        </is>
      </c>
      <c r="L2" s="20" t="n"/>
      <c r="M2" s="20" t="n"/>
      <c r="N2" s="20" t="n"/>
      <c r="O2" s="20" t="n"/>
      <c r="P2" s="20" t="n"/>
    </row>
    <row r="3">
      <c r="A3" s="22" t="inlineStr">
        <is>
          <t>Document Code: STV-ENV-REG-010 | Revision: 00 | Effective Date: 2026-10-24</t>
        </is>
      </c>
      <c r="L3" s="23" t="n"/>
      <c r="M3" s="23" t="n"/>
      <c r="N3" s="23" t="n"/>
      <c r="O3" s="23" t="n"/>
      <c r="P3" s="23" t="n"/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</row>
    <row r="5">
      <c r="A5" s="24" t="inlineStr">
        <is>
          <t>Incident ID</t>
        </is>
      </c>
      <c r="B5" s="24" t="inlineStr">
        <is>
          <t>Date</t>
        </is>
      </c>
      <c r="C5" s="24" t="inlineStr">
        <is>
          <t>Time</t>
        </is>
      </c>
      <c r="D5" s="24" t="inlineStr">
        <is>
          <t>Project/Site</t>
        </is>
      </c>
      <c r="E5" s="24" t="inlineStr">
        <is>
          <t>Type</t>
        </is>
      </c>
      <c r="F5" s="24" t="inlineStr">
        <is>
          <t>Severity</t>
        </is>
      </c>
      <c r="G5" s="24" t="inlineStr">
        <is>
          <t>Description (short)</t>
        </is>
      </c>
      <c r="H5" s="24" t="inlineStr">
        <is>
          <t>Immediate Action</t>
        </is>
      </c>
      <c r="I5" s="24" t="inlineStr">
        <is>
          <t>Injury (Y/N)</t>
        </is>
      </c>
      <c r="J5" s="24" t="inlineStr">
        <is>
          <t>Reportable (Y/N)</t>
        </is>
      </c>
      <c r="K5" s="24" t="inlineStr">
        <is>
          <t>Status</t>
        </is>
      </c>
      <c r="L5" s="24" t="inlineStr">
        <is>
          <t>Owner</t>
        </is>
      </c>
      <c r="M5" s="24" t="inlineStr">
        <is>
          <t>Open Days</t>
        </is>
      </c>
      <c r="N5" s="24" t="inlineStr">
        <is>
          <t>Target Close</t>
        </is>
      </c>
      <c r="O5" s="24" t="inlineStr">
        <is>
          <t>Actual Close</t>
        </is>
      </c>
      <c r="P5" s="24" t="inlineStr">
        <is>
          <t>Days to Close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  <c r="L6" s="20" t="n"/>
      <c r="M6" s="20">
        <f>TODAY()-B4</f>
        <v/>
      </c>
      <c r="N6" s="20" t="n"/>
      <c r="O6" s="20" t="n"/>
      <c r="P6" s="20">
        <f>IFERROR(O4-B4,"")</f>
        <v/>
      </c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20" t="n"/>
      <c r="L7" s="20" t="n"/>
      <c r="M7" s="20">
        <f>TODAY()-B5</f>
        <v/>
      </c>
      <c r="N7" s="20" t="n"/>
      <c r="O7" s="20" t="n"/>
      <c r="P7" s="20" t="n"/>
    </row>
  </sheetData>
  <mergeCells count="3">
    <mergeCell ref="A2:K2"/>
    <mergeCell ref="A1:K1"/>
    <mergeCell ref="A3:K3"/>
  </mergeCells>
  <dataValidations count="4">
    <dataValidation sqref="E4:E1000" showDropDown="0" showInputMessage="1" showErrorMessage="1" allowBlank="1" type="list">
      <formula1>"Spill- Fuel,Spill- Oil,Spill- Chemical,Stormwater Discharge,Air/Dust Exceedance,Noise/Vibration Exceedance,Waste Non-Compliance,Wildlife/Vegetation,Other"</formula1>
    </dataValidation>
    <dataValidation sqref="F4:F1000" showDropDown="0" showInputMessage="1" showErrorMessage="1" allowBlank="1" type="list">
      <formula1>"Minor,Moderate,Major"</formula1>
    </dataValidation>
    <dataValidation sqref="B4:B1000 H4:H1000 I4:J1000" showDropDown="0" showInputMessage="1" showErrorMessage="1" allowBlank="1" type="list">
      <formula1>"Y,N"</formula1>
    </dataValidation>
    <dataValidation sqref="G4:G1000 K4:K1000" showDropDown="0" showInputMessage="1" showErrorMessage="1" allowBlank="1" type="list">
      <formula1>"Open,Closed,Pending,Monitoring"</formula1>
    </dataValidation>
  </dataValidation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4"/>
  </cols>
  <sheetData>
    <row r="1" ht="19" customHeight="1" s="3">
      <c r="A1" s="19" t="inlineStr">
        <is>
          <t>STRAVIK CONSTRUCTION SERVICES INC.</t>
        </is>
      </c>
      <c r="L1" s="20" t="n"/>
      <c r="M1" s="20" t="n"/>
      <c r="N1" s="20" t="n"/>
    </row>
    <row r="2" ht="16" customHeight="1" s="3">
      <c r="A2" s="21" t="inlineStr">
        <is>
          <t>SPILL REPORT — DETAILED INFORMATION</t>
        </is>
      </c>
      <c r="L2" s="20" t="n"/>
      <c r="M2" s="20" t="n"/>
      <c r="N2" s="20" t="n"/>
    </row>
    <row r="3">
      <c r="A3" s="22" t="inlineStr">
        <is>
          <t>Document Code: STV-ENV-REG-010 | Revision: 00 | Effective Date: 2026-10-24</t>
        </is>
      </c>
      <c r="L3" s="23" t="n"/>
      <c r="M3" s="23" t="n"/>
      <c r="N3" s="23" t="n"/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</row>
    <row r="5">
      <c r="A5" s="24" t="inlineStr">
        <is>
          <t>Incident ID</t>
        </is>
      </c>
      <c r="B5" s="24" t="inlineStr">
        <is>
          <t>Spill Date</t>
        </is>
      </c>
      <c r="C5" s="24" t="inlineStr">
        <is>
          <t>Material Spilled</t>
        </is>
      </c>
      <c r="D5" s="24" t="inlineStr">
        <is>
          <t>Estimated Volume (gal/L)</t>
        </is>
      </c>
      <c r="E5" s="24" t="inlineStr">
        <is>
          <t>Exact Location</t>
        </is>
      </c>
      <c r="F5" s="24" t="inlineStr">
        <is>
          <t>GPS (if available)</t>
        </is>
      </c>
      <c r="G5" s="24" t="inlineStr">
        <is>
          <t>Source (Tank/Hose/Equipment)</t>
        </is>
      </c>
      <c r="H5" s="24" t="inlineStr">
        <is>
          <t>Cause</t>
        </is>
      </c>
      <c r="I5" s="24" t="inlineStr">
        <is>
          <t>Contained On-Site (Y/N)</t>
        </is>
      </c>
      <c r="J5" s="24" t="inlineStr">
        <is>
          <t>Reached Water/Drains (Y/N)</t>
        </is>
      </c>
      <c r="K5" s="24" t="inlineStr">
        <is>
          <t>Weather</t>
        </is>
      </c>
      <c r="L5" s="24" t="inlineStr">
        <is>
          <t>Soil/Surface Type</t>
        </is>
      </c>
      <c r="M5" s="24" t="inlineStr">
        <is>
          <t>Photos (file refs)</t>
        </is>
      </c>
      <c r="N5" s="24" t="inlineStr">
        <is>
          <t>Notes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  <c r="L6" s="20" t="n"/>
      <c r="M6" s="20" t="n"/>
      <c r="N6" s="20" t="n"/>
    </row>
  </sheetData>
  <mergeCells count="3">
    <mergeCell ref="A2:K2"/>
    <mergeCell ref="A1:K1"/>
    <mergeCell ref="A3:K3"/>
  </mergeCells>
  <dataValidations count="1">
    <dataValidation sqref="B4:B1000 H4:H1000 I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INCIDENT INVESTIGATION &amp; ROOT CAUSE ANALYSIS</t>
        </is>
      </c>
    </row>
    <row r="3">
      <c r="A3" s="22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4" t="inlineStr">
        <is>
          <t>Incident ID</t>
        </is>
      </c>
      <c r="B5" s="24" t="inlineStr">
        <is>
          <t>Investigator</t>
        </is>
      </c>
      <c r="C5" s="24" t="inlineStr">
        <is>
          <t>Investigation Date</t>
        </is>
      </c>
      <c r="D5" s="24" t="inlineStr">
        <is>
          <t>Immediate Causes</t>
        </is>
      </c>
      <c r="E5" s="24" t="inlineStr">
        <is>
          <t>Underlying Causes</t>
        </is>
      </c>
      <c r="F5" s="24" t="inlineStr">
        <is>
          <t>Root Cause (5-Why)</t>
        </is>
      </c>
      <c r="G5" s="24" t="inlineStr">
        <is>
          <t>Contributing Factors</t>
        </is>
      </c>
      <c r="H5" s="24" t="inlineStr">
        <is>
          <t>Preventive Measures Proposed</t>
        </is>
      </c>
      <c r="I5" s="24" t="inlineStr">
        <is>
          <t>Verified By</t>
        </is>
      </c>
      <c r="J5" s="24" t="inlineStr">
        <is>
          <t>Verification Date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CORRECTIVE ACTION TRACKER</t>
        </is>
      </c>
    </row>
    <row r="3">
      <c r="A3" s="22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4" t="inlineStr">
        <is>
          <t>Action ID</t>
        </is>
      </c>
      <c r="B5" s="24" t="inlineStr">
        <is>
          <t>Incident ID</t>
        </is>
      </c>
      <c r="C5" s="24" t="inlineStr">
        <is>
          <t>Action Description</t>
        </is>
      </c>
      <c r="D5" s="24" t="inlineStr">
        <is>
          <t>Owner</t>
        </is>
      </c>
      <c r="E5" s="24" t="inlineStr">
        <is>
          <t>Due Date</t>
        </is>
      </c>
      <c r="F5" s="24" t="inlineStr">
        <is>
          <t>Date Completed</t>
        </is>
      </c>
      <c r="G5" s="24" t="inlineStr">
        <is>
          <t>Status</t>
        </is>
      </c>
      <c r="H5" s="24" t="inlineStr">
        <is>
          <t>Effectiveness Verified (Y/N)</t>
        </is>
      </c>
      <c r="I5" s="24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</row>
  </sheetData>
  <mergeCells count="3">
    <mergeCell ref="A2:K2"/>
    <mergeCell ref="A1:K1"/>
    <mergeCell ref="A3:K3"/>
  </mergeCells>
  <dataValidations count="2">
    <dataValidation sqref="G4:G1000 K4:K1000" showDropDown="0" showInputMessage="1" showErrorMessage="1" allowBlank="1" type="list">
      <formula1>"Open,Closed,Pending,Monitoring"</formula1>
    </dataValidation>
    <dataValidation sqref="B4:B1000 H4:H1000 I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REGULATORY NOTIFICATIONS REGISTER</t>
        </is>
      </c>
    </row>
    <row r="3">
      <c r="A3" s="22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4" t="inlineStr">
        <is>
          <t>Incident ID</t>
        </is>
      </c>
      <c r="B5" s="24" t="inlineStr">
        <is>
          <t>Reportable (Y/N)</t>
        </is>
      </c>
      <c r="C5" s="24" t="inlineStr">
        <is>
          <t>Agency</t>
        </is>
      </c>
      <c r="D5" s="24" t="inlineStr">
        <is>
          <t>Contact / Case No.</t>
        </is>
      </c>
      <c r="E5" s="24" t="inlineStr">
        <is>
          <t>Date/Time Reported</t>
        </is>
      </c>
      <c r="F5" s="24" t="inlineStr">
        <is>
          <t>Reported By</t>
        </is>
      </c>
      <c r="G5" s="24" t="inlineStr">
        <is>
          <t>Documents Sent</t>
        </is>
      </c>
      <c r="H5" s="24" t="inlineStr">
        <is>
          <t>Follow-up Required (Y/N)</t>
        </is>
      </c>
      <c r="I5" s="24" t="inlineStr">
        <is>
          <t>Due Date</t>
        </is>
      </c>
      <c r="J5" s="24" t="inlineStr">
        <is>
          <t>Closed (Y/N)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</row>
  </sheetData>
  <mergeCells count="3">
    <mergeCell ref="A2:K2"/>
    <mergeCell ref="A1:K1"/>
    <mergeCell ref="A3:K3"/>
  </mergeCells>
  <dataValidations count="1">
    <dataValidation sqref="B4:B1000 H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WASTE RECOVERY &amp; DISPOSAL TRACKING</t>
        </is>
      </c>
    </row>
    <row r="3">
      <c r="A3" s="22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4" t="inlineStr">
        <is>
          <t>Incident ID</t>
        </is>
      </c>
      <c r="B5" s="24" t="inlineStr">
        <is>
          <t>Waste Type (Soil/Absorbents/Water)</t>
        </is>
      </c>
      <c r="C5" s="24" t="inlineStr">
        <is>
          <t>Qty (tons/gal)</t>
        </is>
      </c>
      <c r="D5" s="24" t="inlineStr">
        <is>
          <t>Container/Drum ID</t>
        </is>
      </c>
      <c r="E5" s="24" t="inlineStr">
        <is>
          <t>Transporter</t>
        </is>
      </c>
      <c r="F5" s="24" t="inlineStr">
        <is>
          <t>Facility</t>
        </is>
      </c>
      <c r="G5" s="24" t="inlineStr">
        <is>
          <t>Manifest/Ticket No.</t>
        </is>
      </c>
      <c r="H5" s="24" t="inlineStr">
        <is>
          <t>Date Shipped</t>
        </is>
      </c>
      <c r="I5" s="24" t="inlineStr">
        <is>
          <t>Closed (Y/N)</t>
        </is>
      </c>
    </row>
    <row r="6">
      <c r="A6" s="20" t="inlineStr">
        <is>
          <t>ENV-INC-001</t>
        </is>
      </c>
      <c r="B6" s="20" t="inlineStr">
        <is>
          <t>Absorbents</t>
        </is>
      </c>
      <c r="C6" s="20" t="n">
        <v>0.05</v>
      </c>
      <c r="D6" s="20" t="inlineStr">
        <is>
          <t>DR-001</t>
        </is>
      </c>
      <c r="E6" s="25" t="inlineStr">
        <is>
          <t>[COMPANY NAME]</t>
        </is>
      </c>
      <c r="F6" s="20" t="inlineStr">
        <is>
          <t>County HHW Facility</t>
        </is>
      </c>
      <c r="G6" s="20" t="inlineStr">
        <is>
          <t>WST-5590</t>
        </is>
      </c>
      <c r="H6" s="20" t="inlineStr">
        <is>
          <t>2025-11-02</t>
        </is>
      </c>
      <c r="I6" s="20" t="inlineStr">
        <is>
          <t>Y</t>
        </is>
      </c>
      <c r="J6" s="20" t="n"/>
      <c r="K6" s="20" t="n"/>
    </row>
  </sheetData>
  <mergeCells count="3">
    <mergeCell ref="A2:K2"/>
    <mergeCell ref="A1:K1"/>
    <mergeCell ref="A3:K3"/>
  </mergeCells>
  <dataValidations count="1">
    <dataValidation sqref="B4:B1000 H4:H1000 I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6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EVIDENCE REGISTER (PHOTOS/DOCS)</t>
        </is>
      </c>
    </row>
    <row r="3">
      <c r="A3" s="22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4" t="inlineStr">
        <is>
          <t>Incident ID</t>
        </is>
      </c>
      <c r="B5" s="24" t="inlineStr">
        <is>
          <t>File Ref</t>
        </is>
      </c>
      <c r="C5" s="24" t="inlineStr">
        <is>
          <t>Type (Photo/Doc/Video)</t>
        </is>
      </c>
      <c r="D5" s="24" t="inlineStr">
        <is>
          <t>Taken By</t>
        </is>
      </c>
      <c r="E5" s="24" t="inlineStr">
        <is>
          <t>Date</t>
        </is>
      </c>
      <c r="F5" s="24" t="inlineStr">
        <is>
          <t>Description / Notes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20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ENVIRONMENTAL INCIDENT DASHBOARD</t>
        </is>
      </c>
    </row>
    <row r="3">
      <c r="A3" s="26" t="inlineStr">
        <is>
          <t>Document Code: STV-ENV-REG-010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</row>
    <row r="5">
      <c r="A5" s="20" t="n"/>
      <c r="B5" s="20" t="n"/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</row>
    <row r="6">
      <c r="A6" s="24" t="inlineStr">
        <is>
          <t>KPI</t>
        </is>
      </c>
      <c r="B6" s="24" t="inlineStr">
        <is>
          <t>Value</t>
        </is>
      </c>
      <c r="D6" s="24" t="inlineStr">
        <is>
          <t>Type</t>
        </is>
      </c>
      <c r="E6" s="24" t="inlineStr">
        <is>
          <t>Count</t>
        </is>
      </c>
    </row>
    <row r="7">
      <c r="A7" s="20" t="inlineStr">
        <is>
          <t>Total Incidents</t>
        </is>
      </c>
      <c r="B7" s="20">
        <f>COUNTA('Incident &amp; Spill Log'!A4:A1000)</f>
        <v/>
      </c>
      <c r="C7" s="20" t="n"/>
      <c r="D7" s="20" t="inlineStr">
        <is>
          <t>Spill- Fuel</t>
        </is>
      </c>
      <c r="E7" s="20">
        <f>COUNTIF('Incident &amp; Spill Log'!E4:E1000,"Spill- Fuel")</f>
        <v/>
      </c>
      <c r="F7" s="20" t="n"/>
      <c r="G7" s="20" t="n"/>
      <c r="H7" s="20" t="n"/>
      <c r="I7" s="20" t="n"/>
      <c r="J7" s="20" t="n"/>
      <c r="K7" s="20" t="n"/>
    </row>
    <row r="8">
      <c r="A8" s="20" t="inlineStr">
        <is>
          <t>Open Incidents</t>
        </is>
      </c>
      <c r="B8" s="20">
        <f>COUNTIF('Incident &amp; Spill Log'!K4:K1000,"Open")</f>
        <v/>
      </c>
      <c r="C8" s="20" t="n"/>
      <c r="D8" s="20" t="inlineStr">
        <is>
          <t>Spill- Oil</t>
        </is>
      </c>
      <c r="E8" s="20">
        <f>COUNTIF('Incident &amp; Spill Log'!E4:E1000,"Spill- Oil")</f>
        <v/>
      </c>
      <c r="F8" s="20" t="n"/>
      <c r="G8" s="20" t="n"/>
      <c r="H8" s="20" t="n"/>
      <c r="I8" s="20" t="n"/>
      <c r="J8" s="20" t="n"/>
      <c r="K8" s="20" t="n"/>
    </row>
    <row r="9">
      <c r="A9" s="20" t="inlineStr">
        <is>
          <t>Closed Incidents</t>
        </is>
      </c>
      <c r="B9" s="20">
        <f>COUNTIF('Incident &amp; Spill Log'!K4:K1000,"Closed")</f>
        <v/>
      </c>
      <c r="C9" s="20" t="n"/>
      <c r="D9" s="20" t="inlineStr">
        <is>
          <t>Spill- Chemical</t>
        </is>
      </c>
      <c r="E9" s="20">
        <f>COUNTIF('Incident &amp; Spill Log'!E4:E1000,"Spill- Chemical")</f>
        <v/>
      </c>
      <c r="F9" s="20" t="n"/>
      <c r="G9" s="20" t="n"/>
      <c r="H9" s="20" t="n"/>
      <c r="I9" s="20" t="n"/>
      <c r="J9" s="20" t="n"/>
      <c r="K9" s="20" t="n"/>
    </row>
    <row r="10">
      <c r="A10" s="20" t="inlineStr">
        <is>
          <t>Average Days to Close</t>
        </is>
      </c>
      <c r="B10" s="20">
        <f>AVERAGE('Incident &amp; Spill Log'!P4:P1000)</f>
        <v/>
      </c>
      <c r="C10" s="20" t="n"/>
      <c r="D10" s="20" t="inlineStr">
        <is>
          <t>Stormwater Discharge</t>
        </is>
      </c>
      <c r="E10" s="20">
        <f>COUNTIF('Incident &amp; Spill Log'!E4:E1000,"Stormwater Discharge")</f>
        <v/>
      </c>
      <c r="F10" s="20" t="n"/>
      <c r="G10" s="20" t="n"/>
      <c r="H10" s="20" t="n"/>
      <c r="I10" s="20" t="n"/>
      <c r="J10" s="20" t="n"/>
      <c r="K10" s="20" t="n"/>
    </row>
    <row r="11">
      <c r="A11" s="20" t="inlineStr">
        <is>
          <t>Reportable Events</t>
        </is>
      </c>
      <c r="B11" s="20">
        <f>COUNTIF('Incident &amp; Spill Log'!J4:J1000,"Y")</f>
        <v/>
      </c>
      <c r="C11" s="20" t="n"/>
      <c r="D11" s="20" t="inlineStr">
        <is>
          <t>Air/Dust Exceedance</t>
        </is>
      </c>
      <c r="E11" s="20">
        <f>COUNTIF('Incident &amp; Spill Log'!E4:E1000,"Air/Dust Exceedance")</f>
        <v/>
      </c>
      <c r="F11" s="20" t="n"/>
      <c r="G11" s="20" t="n"/>
      <c r="H11" s="20" t="n"/>
      <c r="I11" s="20" t="n"/>
      <c r="J11" s="20" t="n"/>
      <c r="K11" s="20" t="n"/>
    </row>
    <row r="12">
      <c r="A12" s="20" t="n"/>
      <c r="B12" s="20" t="n"/>
      <c r="C12" s="20" t="n"/>
      <c r="D12" s="20" t="inlineStr">
        <is>
          <t>Noise/Vibration Exceedance</t>
        </is>
      </c>
      <c r="E12" s="20">
        <f>COUNTIF('Incident &amp; Spill Log'!E4:E1000,"Noise/Vibration Exceedance")</f>
        <v/>
      </c>
      <c r="F12" s="20" t="n"/>
      <c r="G12" s="20" t="n"/>
      <c r="H12" s="20" t="n"/>
      <c r="I12" s="20" t="n"/>
      <c r="J12" s="20" t="n"/>
      <c r="K12" s="20" t="n"/>
    </row>
    <row r="13">
      <c r="A13" s="20" t="n"/>
      <c r="B13" s="20" t="n"/>
      <c r="C13" s="20" t="n"/>
      <c r="D13" s="20" t="inlineStr">
        <is>
          <t>Waste Non-Compliance</t>
        </is>
      </c>
      <c r="E13" s="20">
        <f>COUNTIF('Incident &amp; Spill Log'!E4:E1000,"Waste Non-Compliance")</f>
        <v/>
      </c>
      <c r="F13" s="20" t="n"/>
      <c r="G13" s="20" t="n"/>
      <c r="H13" s="20" t="n"/>
      <c r="I13" s="20" t="n"/>
      <c r="J13" s="20" t="n"/>
      <c r="K13" s="20" t="n"/>
    </row>
    <row r="14">
      <c r="A14" s="20" t="n"/>
      <c r="B14" s="20" t="n"/>
      <c r="C14" s="20" t="n"/>
      <c r="D14" s="20" t="inlineStr">
        <is>
          <t>Wildlife/Vegetation</t>
        </is>
      </c>
      <c r="E14" s="20">
        <f>COUNTIF('Incident &amp; Spill Log'!E4:E1000,"Wildlife/Vegetation")</f>
        <v/>
      </c>
      <c r="F14" s="20" t="n"/>
      <c r="G14" s="20" t="n"/>
      <c r="H14" s="20" t="n"/>
      <c r="I14" s="20" t="n"/>
      <c r="J14" s="20" t="n"/>
      <c r="K14" s="20" t="n"/>
    </row>
    <row r="15">
      <c r="A15" s="20" t="n"/>
      <c r="B15" s="20" t="n"/>
      <c r="C15" s="20" t="n"/>
      <c r="D15" s="20" t="inlineStr">
        <is>
          <t>Other</t>
        </is>
      </c>
      <c r="E15" s="20">
        <f>COUNTIF('Incident &amp; Spill Log'!E4:E1000,"Other")</f>
        <v/>
      </c>
      <c r="F15" s="20" t="n"/>
      <c r="G15" s="20" t="n"/>
      <c r="H15" s="20" t="n"/>
      <c r="I15" s="20" t="n"/>
      <c r="J15" s="20" t="n"/>
      <c r="K15" s="20" t="n"/>
    </row>
    <row r="16">
      <c r="A16" s="20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</row>
    <row r="17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0" t="n"/>
    </row>
    <row r="18">
      <c r="A18" s="20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</row>
    <row r="19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</row>
    <row r="20">
      <c r="A20" s="20" t="n"/>
      <c r="B20" s="20" t="n"/>
      <c r="C20" s="20" t="n"/>
      <c r="D20" s="20" t="inlineStr">
        <is>
          <t>Open</t>
        </is>
      </c>
      <c r="E20" s="20">
        <f>COUNTIF('Incident &amp; Spill Log'!K4:K1000,"Open")</f>
        <v/>
      </c>
      <c r="F20" s="20" t="n"/>
      <c r="G20" s="20" t="n"/>
      <c r="H20" s="20" t="n"/>
      <c r="I20" s="20" t="n"/>
      <c r="J20" s="20" t="n"/>
      <c r="K20" s="20" t="n"/>
    </row>
    <row r="21">
      <c r="A21" s="20" t="n"/>
      <c r="B21" s="20" t="n"/>
      <c r="C21" s="20" t="n"/>
      <c r="D21" s="20" t="inlineStr">
        <is>
          <t>Closed</t>
        </is>
      </c>
      <c r="E21" s="20">
        <f>COUNTIF('Incident &amp; Spill Log'!K4:K1000,"Closed")</f>
        <v/>
      </c>
      <c r="F21" s="20" t="n"/>
      <c r="G21" s="20" t="n"/>
      <c r="H21" s="20" t="n"/>
      <c r="I21" s="20" t="n"/>
      <c r="J21" s="20" t="n"/>
      <c r="K21" s="20" t="n"/>
    </row>
    <row r="22">
      <c r="A22" s="20" t="n"/>
      <c r="B22" s="20" t="n"/>
      <c r="C22" s="20" t="n"/>
      <c r="D22" s="20" t="inlineStr">
        <is>
          <t>Pending</t>
        </is>
      </c>
      <c r="E22" s="20">
        <f>COUNTIF('Incident &amp; Spill Log'!K4:K1000,"Pending")</f>
        <v/>
      </c>
      <c r="F22" s="20" t="n"/>
      <c r="G22" s="20" t="n"/>
      <c r="H22" s="20" t="n"/>
      <c r="I22" s="20" t="n"/>
      <c r="J22" s="20" t="n"/>
      <c r="K22" s="20" t="n"/>
    </row>
    <row r="23">
      <c r="A23" s="20" t="n"/>
      <c r="B23" s="20" t="n"/>
      <c r="C23" s="20" t="n"/>
      <c r="D23" s="20" t="inlineStr">
        <is>
          <t>Monitoring</t>
        </is>
      </c>
      <c r="E23" s="20">
        <f>COUNTIF('Incident &amp; Spill Log'!K4:K1000,"Monitoring")</f>
        <v/>
      </c>
      <c r="F23" s="20" t="n"/>
      <c r="G23" s="20" t="n"/>
      <c r="H23" s="20" t="n"/>
      <c r="I23" s="20" t="n"/>
      <c r="J23" s="20" t="n"/>
      <c r="K23" s="20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STV-ENV-REG-010&amp;RRev 00 · Effective 2026-10-24</oddHeader>
    <oddFooter>&amp;LBUILT STRONGER.&amp;CPage &amp;P of &amp;N&amp;REnvironmental Incident Spill Log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