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Active Claims" sheetId="2" state="visible" r:id="rId2"/>
    <sheet xmlns:r="http://schemas.openxmlformats.org/officeDocument/2006/relationships" name="Financial Exposure" sheetId="3" state="visible" r:id="rId3"/>
    <sheet xmlns:r="http://schemas.openxmlformats.org/officeDocument/2006/relationships" name="Dispute Calendar" sheetId="4" state="visible" r:id="rId4"/>
    <sheet xmlns:r="http://schemas.openxmlformats.org/officeDocument/2006/relationships" name="Dashboard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Claims by Status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Dashboard!$D$6:$D$9</f>
              <strCache>
                <ptCount val="4"/>
                <pt idx="0">
                  <v>Open</v>
                </pt>
                <pt idx="1">
                  <v>Under Review</v>
                </pt>
                <pt idx="2">
                  <v>Resolved</v>
                </pt>
                <pt idx="3">
                  <v>Closed</v>
                </pt>
              </strCache>
            </strRef>
          </cat>
          <val>
            <numRef>
              <f>Dashboard!$E$6:$E$9</f>
              <numCache>
                <formatCode>General</formatCode>
                <ptCount val="4"/>
                <pt idx="0">
                  <v>1</v>
                </pt>
                <pt idx="1">
                  <v>1</v>
                </pt>
                <pt idx="2">
                  <v>1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Claims by Type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Dashboard!$D$20:$D$24</f>
              <strCache>
                <ptCount val="5"/>
                <pt idx="0">
                  <v>Delay</v>
                </pt>
                <pt idx="1">
                  <v>Payment</v>
                </pt>
                <pt idx="2">
                  <v>Injury</v>
                </pt>
                <pt idx="3">
                  <v>Defect</v>
                </pt>
                <pt idx="4">
                  <v>Regulatory</v>
                </pt>
              </strCache>
            </strRef>
          </cat>
          <val>
            <numRef>
              <f>Dashboard!$E$20:$E$24</f>
              <numCache>
                <formatCode>General</formatCode>
                <ptCount val="5"/>
                <pt idx="0">
                  <v>1</v>
                </pt>
                <pt idx="1">
                  <v>1</v>
                </pt>
                <pt idx="2">
                  <v>1</v>
                </pt>
                <pt idx="3">
                  <v>0</v>
                </pt>
                <pt idx="4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10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LEGAL CLAIMS REGISTER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STV-LEG-REG-007A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tabSelected="1" workbookViewId="0">
      <pane ySplit="3" topLeftCell="A4" activePane="bottomLeft" state="frozen"/>
      <selection pane="bottomLeft" activeCell="A1" sqref="A1:M1"/>
    </sheetView>
  </sheetViews>
  <sheetFormatPr baseColWidth="10" defaultColWidth="8.83203125" defaultRowHeight="15"/>
  <cols>
    <col width="24" customWidth="1" style="3" min="1" max="13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LEGAL CLAIMS / DISPUTE RESOLUTION LOG</t>
        </is>
      </c>
    </row>
    <row r="3">
      <c r="A3" s="21" t="inlineStr">
        <is>
          <t>Document Code: STV-LEG-REG-007A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</row>
    <row r="5">
      <c r="A5" s="23" t="inlineStr">
        <is>
          <t>Claim ID</t>
        </is>
      </c>
      <c r="B5" s="23" t="inlineStr">
        <is>
          <t>Project Name</t>
        </is>
      </c>
      <c r="C5" s="23" t="inlineStr">
        <is>
          <t>Claim Type (Delay/Payment/Injury/Defect/Regulatory)</t>
        </is>
      </c>
      <c r="D5" s="23" t="inlineStr">
        <is>
          <t>Date Notified</t>
        </is>
      </c>
      <c r="E5" s="23" t="inlineStr">
        <is>
          <t>Parties Involved</t>
        </is>
      </c>
      <c r="F5" s="23" t="inlineStr">
        <is>
          <t>Claim Value ($)</t>
        </is>
      </c>
      <c r="G5" s="23" t="inlineStr">
        <is>
          <t>Status (Open/Under Review/Resolved/Closed)</t>
        </is>
      </c>
      <c r="H5" s="23" t="inlineStr">
        <is>
          <t>Resolution Method (Negotiation/Mediation/Arbitration/Litigation)</t>
        </is>
      </c>
      <c r="I5" s="23" t="inlineStr">
        <is>
          <t>Responsible Manager</t>
        </is>
      </c>
      <c r="J5" s="23" t="inlineStr">
        <is>
          <t>Next Action Date</t>
        </is>
      </c>
      <c r="K5" s="23" t="inlineStr">
        <is>
          <t>Next Action</t>
        </is>
      </c>
      <c r="L5" s="23" t="inlineStr">
        <is>
          <t>Insurance Policy / Carrier</t>
        </is>
      </c>
      <c r="M5" s="23" t="inlineStr">
        <is>
          <t>Notes / Evidence Ref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</row>
  </sheetData>
  <mergeCells count="3">
    <mergeCell ref="A3:M3"/>
    <mergeCell ref="A2:M2"/>
    <mergeCell ref="A1:M1"/>
  </mergeCells>
  <dataValidations count="2">
    <dataValidation sqref="G4:G1000" showDropDown="0" showInputMessage="1" showErrorMessage="1" allowBlank="1" type="list">
      <formula1>"Open,Under Review,Resolved,Closed"</formula1>
    </dataValidation>
    <dataValidation sqref="H4:H1000" showDropDown="0" showInputMessage="1" showErrorMessage="1" allowBlank="1" type="list">
      <formula1>"Negotiation,Mediation,Arbitration,Litigation"</formula1>
    </dataValidation>
  </dataValidations>
  <pageMargins left="0.75" right="0.75" top="1" bottom="1" header="0.5" footer="0.5"/>
  <headerFooter>
    <oddHeader>&amp;LSTRAVIK Construction Group · STV-LEG-REG-007A&amp;RRev 00 · Effective 2026-10-24</oddHeader>
    <oddFooter>&amp;LBUILT STRONGER.&amp;CPage &amp;P of &amp;N&amp;RLegal Claims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FINANCIAL EXPOSURE TRACKER</t>
        </is>
      </c>
    </row>
    <row r="3">
      <c r="A3" s="21" t="inlineStr">
        <is>
          <t>Document Code: STV-LEG-REG-007A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Claim ID</t>
        </is>
      </c>
      <c r="B5" s="23" t="inlineStr">
        <is>
          <t>Project Name</t>
        </is>
      </c>
      <c r="C5" s="23" t="inlineStr">
        <is>
          <t>Claim Value ($)</t>
        </is>
      </c>
      <c r="D5" s="23" t="inlineStr">
        <is>
          <t>Legal Fees to Date ($)</t>
        </is>
      </c>
      <c r="E5" s="23" t="inlineStr">
        <is>
          <t>Insurance Reserve ($)</t>
        </is>
      </c>
      <c r="F5" s="23" t="inlineStr">
        <is>
          <t>Insurance Recovery ($)</t>
        </is>
      </c>
      <c r="G5" s="23" t="inlineStr">
        <is>
          <t>Net Exposure ($)</t>
        </is>
      </c>
      <c r="H5" s="23" t="inlineStr">
        <is>
          <t>Status</t>
        </is>
      </c>
      <c r="I5" s="23" t="inlineStr">
        <is>
          <t>Last Updated</t>
        </is>
      </c>
      <c r="J5" s="23" t="inlineStr">
        <is>
          <t>Notes</t>
        </is>
      </c>
    </row>
    <row r="6">
      <c r="A6" s="22" t="n"/>
      <c r="B6" s="22" t="n"/>
      <c r="C6" s="22">
        <f>VLOOKUP(A4,'Active Claims'!A4:F1000,6,FALSE)</f>
        <v/>
      </c>
      <c r="D6" s="22" t="n"/>
      <c r="E6" s="22" t="n"/>
      <c r="F6" s="22" t="n"/>
      <c r="G6" s="22">
        <f>C4+D4+E4-F4</f>
        <v/>
      </c>
      <c r="H6" s="22">
        <f>VLOOKUP(A4,'Active Claims'!A4:G1000,7,FALSE)</f>
        <v/>
      </c>
      <c r="I6" s="22" t="n"/>
      <c r="J6" s="22" t="n"/>
    </row>
    <row r="7">
      <c r="A7" s="22" t="n"/>
      <c r="B7" s="22" t="n"/>
      <c r="C7" s="22">
        <f>VLOOKUP(A5,'Active Claims'!A4:F1000,6,FALSE)</f>
        <v/>
      </c>
      <c r="D7" s="22" t="n"/>
      <c r="E7" s="22" t="n"/>
      <c r="F7" s="22" t="n"/>
      <c r="G7" s="22">
        <f>C5+D5+E5-F5</f>
        <v/>
      </c>
      <c r="H7" s="22">
        <f>VLOOKUP(A5,'Active Claims'!A4:G1000,7,FALSE)</f>
        <v/>
      </c>
      <c r="I7" s="22" t="n"/>
      <c r="J7" s="22" t="n"/>
    </row>
    <row r="8">
      <c r="A8" s="22" t="n"/>
      <c r="B8" s="22" t="n"/>
      <c r="C8" s="22">
        <f>VLOOKUP(A6,'Active Claims'!A4:F1000,6,FALSE)</f>
        <v/>
      </c>
      <c r="D8" s="22" t="n"/>
      <c r="E8" s="22" t="n"/>
      <c r="F8" s="22" t="n"/>
      <c r="G8" s="22">
        <f>C6+D6+E6-F6</f>
        <v/>
      </c>
      <c r="H8" s="22">
        <f>VLOOKUP(A6,'Active Claims'!A4:G1000,7,FALSE)</f>
        <v/>
      </c>
      <c r="I8" s="22" t="n"/>
      <c r="J8" s="22" t="n"/>
    </row>
  </sheetData>
  <mergeCells count="3">
    <mergeCell ref="A1:J1"/>
    <mergeCell ref="A3:J3"/>
    <mergeCell ref="A2:J2"/>
  </mergeCells>
  <pageMargins left="0.75" right="0.75" top="1" bottom="1" header="0.5" footer="0.5"/>
  <headerFooter>
    <oddHeader>&amp;LSTRAVIK Construction Group · STV-LEG-REG-007A&amp;RRev 00 · Effective 2026-10-24</oddHeader>
    <oddFooter>&amp;LBUILT STRONGER.&amp;CPage &amp;P of &amp;N&amp;RLegal Claims Register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DISPUTE CALENDAR</t>
        </is>
      </c>
    </row>
    <row r="3">
      <c r="A3" s="21" t="inlineStr">
        <is>
          <t>Document Code: STV-LEG-REG-007A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Claim ID</t>
        </is>
      </c>
      <c r="B5" s="23" t="inlineStr">
        <is>
          <t>Event Type (Mediation/Hearing/Deposition/Deadline)</t>
        </is>
      </c>
      <c r="C5" s="23" t="inlineStr">
        <is>
          <t>Event Date</t>
        </is>
      </c>
      <c r="D5" s="23" t="inlineStr">
        <is>
          <t>Venue / Platform</t>
        </is>
      </c>
      <c r="E5" s="23" t="inlineStr">
        <is>
          <t>Lead Counsel / Manager</t>
        </is>
      </c>
      <c r="F5" s="23" t="inlineStr">
        <is>
          <t>Counterparty</t>
        </is>
      </c>
      <c r="G5" s="23" t="inlineStr">
        <is>
          <t>Outcome / Notes</t>
        </is>
      </c>
      <c r="H5" s="23" t="inlineStr">
        <is>
          <t>Next Step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STV-LEG-REG-007A&amp;RRev 00 · Effective 2026-10-24</oddHeader>
    <oddFooter>&amp;LBUILT STRONGER.&amp;CPage &amp;P of &amp;N&amp;RLegal Claims Register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LEGAL CLAIMS DASHBOARD</t>
        </is>
      </c>
    </row>
    <row r="3">
      <c r="A3" s="24" t="inlineStr">
        <is>
          <t>Document Code: STV-LEG-REG-007A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</row>
    <row r="5">
      <c r="A5" s="23" t="inlineStr">
        <is>
          <t>Metric</t>
        </is>
      </c>
      <c r="B5" s="23" t="inlineStr">
        <is>
          <t>Value</t>
        </is>
      </c>
      <c r="D5" s="23" t="inlineStr">
        <is>
          <t>Status</t>
        </is>
      </c>
      <c r="E5" s="23" t="inlineStr">
        <is>
          <t>Count</t>
        </is>
      </c>
    </row>
    <row r="6">
      <c r="A6" s="22" t="inlineStr">
        <is>
          <t>Total Claims</t>
        </is>
      </c>
      <c r="B6" s="22">
        <f>COUNTA('Active Claims'!A4:A1000)</f>
        <v/>
      </c>
      <c r="C6" s="22" t="n"/>
      <c r="D6" s="22" t="inlineStr">
        <is>
          <t>Open</t>
        </is>
      </c>
      <c r="E6" s="22">
        <f>COUNTIF('Active Claims'!G4:G1000,"Open")</f>
        <v/>
      </c>
      <c r="F6" s="22" t="n"/>
    </row>
    <row r="7">
      <c r="A7" s="22" t="inlineStr">
        <is>
          <t>Open / Under Review</t>
        </is>
      </c>
      <c r="B7" s="22">
        <f>COUNTIF('Active Claims'!G4:G1000,"Open")+COUNTIF('Active Claims'!G4:G1000,"Under Review")</f>
        <v/>
      </c>
      <c r="C7" s="22" t="n"/>
      <c r="D7" s="22" t="inlineStr">
        <is>
          <t>Under Review</t>
        </is>
      </c>
      <c r="E7" s="22">
        <f>COUNTIF('Active Claims'!G4:G1000,"Under Review")</f>
        <v/>
      </c>
      <c r="F7" s="22" t="n"/>
    </row>
    <row r="8">
      <c r="A8" s="22" t="inlineStr">
        <is>
          <t>Resolved / Closed</t>
        </is>
      </c>
      <c r="B8" s="22">
        <f>COUNTIF('Active Claims'!G4:G1000,"Resolved")+COUNTIF('Active Claims'!G4:G1000,"Closed")</f>
        <v/>
      </c>
      <c r="C8" s="22" t="n"/>
      <c r="D8" s="22" t="inlineStr">
        <is>
          <t>Resolved</t>
        </is>
      </c>
      <c r="E8" s="22">
        <f>COUNTIF('Active Claims'!G4:G1000,"Resolved")</f>
        <v/>
      </c>
      <c r="F8" s="22" t="n"/>
    </row>
    <row r="9">
      <c r="A9" s="22" t="inlineStr">
        <is>
          <t>Total Claimed Value ($)</t>
        </is>
      </c>
      <c r="B9" s="22">
        <f>SUM('Active Claims'!F4:F1000)</f>
        <v/>
      </c>
      <c r="C9" s="22" t="n"/>
      <c r="D9" s="22" t="inlineStr">
        <is>
          <t>Closed</t>
        </is>
      </c>
      <c r="E9" s="22">
        <f>COUNTIF('Active Claims'!G4:G1000,"Closed")</f>
        <v/>
      </c>
      <c r="F9" s="22" t="n"/>
    </row>
    <row r="10">
      <c r="A10" s="22" t="inlineStr">
        <is>
          <t>Total Net Exposure ($)</t>
        </is>
      </c>
      <c r="B10" s="22">
        <f>SUM('Financial Exposure'!G4:G1000)</f>
        <v/>
      </c>
      <c r="C10" s="22" t="n"/>
      <c r="D10" s="22" t="n"/>
      <c r="E10" s="22" t="n"/>
      <c r="F10" s="22" t="n"/>
    </row>
    <row r="11">
      <c r="A11" s="22" t="n"/>
      <c r="B11" s="22" t="n"/>
      <c r="C11" s="22" t="n"/>
      <c r="D11" s="22" t="n"/>
      <c r="E11" s="22" t="n"/>
      <c r="F11" s="22" t="n"/>
    </row>
    <row r="12">
      <c r="A12" s="22" t="n"/>
      <c r="B12" s="22" t="n"/>
      <c r="C12" s="22" t="n"/>
      <c r="D12" s="22" t="n"/>
      <c r="E12" s="22" t="n"/>
      <c r="F12" s="22" t="n"/>
    </row>
    <row r="13">
      <c r="A13" s="22" t="n"/>
      <c r="B13" s="22" t="n"/>
      <c r="C13" s="22" t="n"/>
      <c r="D13" s="22" t="n"/>
      <c r="E13" s="22" t="n"/>
      <c r="F13" s="22" t="n"/>
    </row>
    <row r="14">
      <c r="A14" s="22" t="n"/>
      <c r="B14" s="22" t="n"/>
      <c r="C14" s="22" t="n"/>
      <c r="D14" s="22" t="n"/>
      <c r="E14" s="22" t="n"/>
      <c r="F14" s="22" t="n"/>
    </row>
    <row r="15">
      <c r="A15" s="22" t="n"/>
      <c r="B15" s="22" t="n"/>
      <c r="C15" s="22" t="n"/>
      <c r="D15" s="22" t="n"/>
      <c r="E15" s="22" t="n"/>
      <c r="F15" s="22" t="n"/>
    </row>
    <row r="16">
      <c r="A16" s="22" t="n"/>
      <c r="B16" s="22" t="n"/>
      <c r="C16" s="22" t="n"/>
      <c r="D16" s="22" t="n"/>
      <c r="E16" s="22" t="n"/>
      <c r="F16" s="22" t="n"/>
    </row>
    <row r="17">
      <c r="A17" s="22" t="n"/>
      <c r="B17" s="22" t="n"/>
      <c r="C17" s="22" t="n"/>
      <c r="D17" s="22" t="n"/>
      <c r="E17" s="22" t="n"/>
      <c r="F17" s="22" t="n"/>
    </row>
    <row r="18">
      <c r="A18" s="22" t="n"/>
      <c r="B18" s="22" t="n"/>
      <c r="C18" s="22" t="n"/>
      <c r="D18" s="22" t="n"/>
      <c r="E18" s="22" t="n"/>
      <c r="F18" s="22" t="n"/>
    </row>
    <row r="19">
      <c r="A19" s="22" t="n"/>
      <c r="B19" s="22" t="n"/>
      <c r="C19" s="22" t="n"/>
      <c r="D19" s="22" t="n"/>
      <c r="E19" s="22" t="n"/>
      <c r="F19" s="22" t="n"/>
    </row>
    <row r="20">
      <c r="A20" s="22" t="n"/>
      <c r="B20" s="22" t="n"/>
      <c r="C20" s="22" t="n"/>
      <c r="D20" s="22" t="inlineStr">
        <is>
          <t>Delay</t>
        </is>
      </c>
      <c r="E20" s="22">
        <f>COUNTIF('Active Claims'!C4:C1000,"Delay")</f>
        <v/>
      </c>
      <c r="F20" s="22" t="n"/>
    </row>
    <row r="21">
      <c r="A21" s="22" t="n"/>
      <c r="B21" s="22" t="n"/>
      <c r="C21" s="22" t="n"/>
      <c r="D21" s="22" t="inlineStr">
        <is>
          <t>Payment</t>
        </is>
      </c>
      <c r="E21" s="22">
        <f>COUNTIF('Active Claims'!C4:C1000,"Payment")</f>
        <v/>
      </c>
      <c r="F21" s="22" t="n"/>
    </row>
    <row r="22">
      <c r="A22" s="22" t="n"/>
      <c r="B22" s="22" t="n"/>
      <c r="C22" s="22" t="n"/>
      <c r="D22" s="22" t="inlineStr">
        <is>
          <t>Injury</t>
        </is>
      </c>
      <c r="E22" s="22">
        <f>COUNTIF('Active Claims'!C4:C1000,"Injury")</f>
        <v/>
      </c>
      <c r="F22" s="22" t="n"/>
    </row>
    <row r="23">
      <c r="A23" s="22" t="n"/>
      <c r="B23" s="22" t="n"/>
      <c r="C23" s="22" t="n"/>
      <c r="D23" s="22" t="inlineStr">
        <is>
          <t>Defect</t>
        </is>
      </c>
      <c r="E23" s="22">
        <f>COUNTIF('Active Claims'!C4:C1000,"Defect")</f>
        <v/>
      </c>
      <c r="F23" s="22" t="n"/>
    </row>
    <row r="24">
      <c r="A24" s="22" t="n"/>
      <c r="B24" s="22" t="n"/>
      <c r="C24" s="22" t="n"/>
      <c r="D24" s="22" t="inlineStr">
        <is>
          <t>Regulatory</t>
        </is>
      </c>
      <c r="E24" s="22">
        <f>COUNTIF('Active Claims'!C4:C1000,"Regulatory")</f>
        <v/>
      </c>
      <c r="F24" s="22" t="n"/>
    </row>
  </sheetData>
  <mergeCells count="3">
    <mergeCell ref="A3:F3"/>
    <mergeCell ref="A2:F2"/>
    <mergeCell ref="A1:F1"/>
  </mergeCells>
  <pageMargins left="0.75" right="0.75" top="1" bottom="1" header="0.5" footer="0.5"/>
  <headerFooter>
    <oddHeader>&amp;LSTRAVIK Construction Group · STV-LEG-REG-007A&amp;RRev 00 · Effective 2026-10-24</oddHeader>
    <oddFooter>&amp;LBUILT STRONGER.&amp;CPage &amp;P of &amp;N&amp;RLegal Claims Register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2025-11-01T15:55:57Z</dcterms:created>
  <dcterms:modified xmlns:dcterms="http://purl.org/dc/terms/" xmlns:xsi="http://www.w3.org/2001/XMLSchema-instance" xsi:type="dcterms:W3CDTF">2026-10-25T03:15:29Z</dcterms:modified>
  <cp:lastModifiedBy>Michael Gaya</cp:lastModifiedBy>
</cp:coreProperties>
</file>